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Ex1.xml" ContentType="application/vnd.ms-office.chartex+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john-\OneDrive\Desktop\"/>
    </mc:Choice>
  </mc:AlternateContent>
  <xr:revisionPtr revIDLastSave="0" documentId="13_ncr:1_{91B8483C-B861-49C1-9578-16D8E53AF123}" xr6:coauthVersionLast="47" xr6:coauthVersionMax="47" xr10:uidLastSave="{00000000-0000-0000-0000-000000000000}"/>
  <bookViews>
    <workbookView xWindow="-108" yWindow="-108" windowWidth="23256" windowHeight="12456" xr2:uid="{055C52DC-88FF-4CDB-904A-6CA429045128}"/>
  </bookViews>
  <sheets>
    <sheet name="Man Acc Build" sheetId="4" r:id="rId1"/>
    <sheet name="Chart Build" sheetId="5" r:id="rId2"/>
    <sheet name="Waterfall Build" sheetId="6" r:id="rId3"/>
    <sheet name="Speedo Build" sheetId="7" r:id="rId4"/>
  </sheets>
  <definedNames>
    <definedName name="_xlchart.v5.0" hidden="1">'Waterfall Build'!$C$27:$J$27</definedName>
    <definedName name="_xlchart.v5.1" hidden="1">'Waterfall Build'!$C$28:$J$28</definedName>
    <definedName name="_xlchart.v5.2" hidden="1">'Waterfall Build'!$C$27:$J$27</definedName>
    <definedName name="_xlchart.v5.3" hidden="1">'Waterfall Build'!$C$28:$J$28</definedName>
    <definedName name="Month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4" l="1"/>
  <c r="D25" i="4"/>
  <c r="D26" i="4"/>
  <c r="D27" i="4"/>
  <c r="D23" i="4"/>
  <c r="G24" i="4"/>
  <c r="G25" i="4"/>
  <c r="G26" i="4"/>
  <c r="G27" i="4"/>
  <c r="G23" i="4"/>
  <c r="H8" i="4"/>
  <c r="J28" i="6"/>
  <c r="H9" i="4"/>
  <c r="H10" i="4"/>
  <c r="H11" i="4"/>
  <c r="H12" i="4"/>
  <c r="H13" i="4"/>
  <c r="H14" i="4"/>
  <c r="H15" i="4"/>
  <c r="H16" i="4"/>
</calcChain>
</file>

<file path=xl/sharedStrings.xml><?xml version="1.0" encoding="utf-8"?>
<sst xmlns="http://schemas.openxmlformats.org/spreadsheetml/2006/main" count="60" uniqueCount="55">
  <si>
    <t>The Care Team</t>
  </si>
  <si>
    <t>Jan</t>
  </si>
  <si>
    <t>Feb</t>
  </si>
  <si>
    <t>Mar</t>
  </si>
  <si>
    <t>Apr</t>
  </si>
  <si>
    <t>May</t>
  </si>
  <si>
    <t>Jun</t>
  </si>
  <si>
    <t>Jul</t>
  </si>
  <si>
    <t>Aug</t>
  </si>
  <si>
    <t>Sep</t>
  </si>
  <si>
    <t>Oct</t>
  </si>
  <si>
    <t>Nov</t>
  </si>
  <si>
    <t>Dec</t>
  </si>
  <si>
    <t>Last year</t>
  </si>
  <si>
    <t>Budget</t>
  </si>
  <si>
    <t>This year</t>
  </si>
  <si>
    <t>The new contract with the local authority has been delayed duty to their funding shortfall.  This would have brought us an extra 8 patients this year.</t>
  </si>
  <si>
    <t>Income</t>
  </si>
  <si>
    <t>YTD Income</t>
  </si>
  <si>
    <t>Annual budget</t>
  </si>
  <si>
    <t>Elapsed</t>
  </si>
  <si>
    <t>Remaining</t>
  </si>
  <si>
    <t>Year</t>
  </si>
  <si>
    <t>For needle calibration</t>
  </si>
  <si>
    <t>Commentary</t>
  </si>
  <si>
    <t>Remainder</t>
  </si>
  <si>
    <t>We are in the final stages of negotiations with the NHS to assist with step discharge from Withstone Hospital.  Our first patient should be in August with up to 10 arriving before the end of the year.</t>
  </si>
  <si>
    <t>Actual</t>
  </si>
  <si>
    <t>Staff numbers</t>
  </si>
  <si>
    <t>Travel</t>
  </si>
  <si>
    <t>Admin team</t>
  </si>
  <si>
    <t>Building</t>
  </si>
  <si>
    <t>other</t>
  </si>
  <si>
    <t>Base Speedo</t>
  </si>
  <si>
    <t>Last Year</t>
  </si>
  <si>
    <t>Variance Plan</t>
  </si>
  <si>
    <t>Variance Last Year</t>
  </si>
  <si>
    <t>Income Statement</t>
  </si>
  <si>
    <t>Rent</t>
  </si>
  <si>
    <t>Utilities</t>
  </si>
  <si>
    <t>Other</t>
  </si>
  <si>
    <t>Depreciation</t>
  </si>
  <si>
    <t>KPIs</t>
  </si>
  <si>
    <t>Variances</t>
  </si>
  <si>
    <t>Top 5 adverse % variances - Actual v Budget</t>
  </si>
  <si>
    <t>April</t>
  </si>
  <si>
    <t>Management Accounts for April 202X</t>
  </si>
  <si>
    <t>Care Staff</t>
  </si>
  <si>
    <t>Gross Contribution</t>
  </si>
  <si>
    <t>Office Staff</t>
  </si>
  <si>
    <t>Net Surplus</t>
  </si>
  <si>
    <t>Contribution Margin</t>
  </si>
  <si>
    <t>What Happened</t>
  </si>
  <si>
    <t>Actions taken</t>
  </si>
  <si>
    <t>Needle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</si>
</sst>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_);\(#,##0\)"/>
    <numFmt numFmtId="165" formatCode="_-* #,##0_-;\-* #,##0_-;_-* &quot;-&quot;??_-;_-@_-"/>
  </numFmts>
  <fonts count="17" x14ac:knownFonts="1">
    <font>
      <sz val="11"/>
      <color theme="1"/>
      <name val="Aptos Narrow"/>
      <family val="2"/>
      <scheme val="minor"/>
    </font>
    <font>
      <sz val="11"/>
      <color theme="1"/>
      <name val="Calibri"/>
      <family val="2"/>
    </font>
    <font>
      <b/>
      <sz val="11"/>
      <color theme="1"/>
      <name val="Calibri"/>
      <family val="2"/>
    </font>
    <font>
      <sz val="11"/>
      <color theme="1"/>
      <name val="Aptos Narrow"/>
      <family val="2"/>
      <scheme val="minor"/>
    </font>
    <font>
      <b/>
      <sz val="14"/>
      <color theme="1"/>
      <name val="Calibri"/>
      <family val="2"/>
    </font>
    <font>
      <b/>
      <sz val="11"/>
      <color theme="3" tint="0.249977111117893"/>
      <name val="Calibri"/>
      <family val="2"/>
    </font>
    <font>
      <sz val="11"/>
      <name val="Arial"/>
    </font>
    <font>
      <b/>
      <sz val="18"/>
      <name val="Calibri"/>
      <family val="2"/>
    </font>
    <font>
      <sz val="14"/>
      <color theme="1"/>
      <name val="Calibri"/>
      <family val="2"/>
    </font>
    <font>
      <b/>
      <sz val="14"/>
      <color theme="0"/>
      <name val="Calibri"/>
      <family val="2"/>
    </font>
    <font>
      <b/>
      <sz val="11"/>
      <color theme="0"/>
      <name val="Calibri"/>
      <family val="2"/>
    </font>
    <font>
      <b/>
      <sz val="12"/>
      <name val="Calibri"/>
      <family val="2"/>
    </font>
    <font>
      <sz val="11"/>
      <name val="Calibri"/>
      <family val="2"/>
    </font>
    <font>
      <sz val="8"/>
      <name val="Calibri"/>
      <family val="2"/>
    </font>
    <font>
      <sz val="12"/>
      <color theme="1"/>
      <name val="Calibri"/>
      <family val="2"/>
    </font>
    <font>
      <b/>
      <sz val="12"/>
      <color theme="1"/>
      <name val="Calibri"/>
      <family val="2"/>
    </font>
    <font>
      <b/>
      <sz val="11"/>
      <color theme="1"/>
      <name val="Aptos Narrow"/>
      <family val="2"/>
      <scheme val="minor"/>
    </font>
  </fonts>
  <fills count="3">
    <fill>
      <patternFill patternType="none"/>
    </fill>
    <fill>
      <patternFill patternType="gray125"/>
    </fill>
    <fill>
      <patternFill patternType="solid">
        <fgColor rgb="FF000066"/>
        <bgColor indexed="64"/>
      </patternFill>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0" fontId="6" fillId="0" borderId="0"/>
  </cellStyleXfs>
  <cellXfs count="28">
    <xf numFmtId="0" fontId="0" fillId="0" borderId="0" xfId="0"/>
    <xf numFmtId="0" fontId="1" fillId="0" borderId="0" xfId="0" applyFont="1"/>
    <xf numFmtId="0" fontId="2" fillId="0" borderId="0" xfId="0" applyFont="1"/>
    <xf numFmtId="0" fontId="2" fillId="0" borderId="0" xfId="0" applyFont="1" applyAlignment="1">
      <alignment vertical="center"/>
    </xf>
    <xf numFmtId="41" fontId="1" fillId="0" borderId="0" xfId="1" applyNumberFormat="1" applyFont="1"/>
    <xf numFmtId="0" fontId="5" fillId="0" borderId="0" xfId="0" applyFont="1"/>
    <xf numFmtId="0" fontId="2" fillId="0" borderId="0" xfId="0" applyFont="1" applyAlignment="1">
      <alignment horizontal="center"/>
    </xf>
    <xf numFmtId="3" fontId="1" fillId="0" borderId="0" xfId="0" applyNumberFormat="1" applyFont="1"/>
    <xf numFmtId="164" fontId="7" fillId="0" borderId="0" xfId="3" applyNumberFormat="1" applyFont="1"/>
    <xf numFmtId="164" fontId="1" fillId="0" borderId="0" xfId="0" applyNumberFormat="1" applyFont="1"/>
    <xf numFmtId="164" fontId="8" fillId="0" borderId="0" xfId="0" applyNumberFormat="1" applyFont="1"/>
    <xf numFmtId="164" fontId="4" fillId="0" borderId="0" xfId="0" applyNumberFormat="1" applyFont="1" applyAlignment="1">
      <alignment horizontal="center"/>
    </xf>
    <xf numFmtId="164" fontId="2" fillId="0" borderId="0" xfId="0" applyNumberFormat="1" applyFont="1" applyAlignment="1">
      <alignment horizontal="center"/>
    </xf>
    <xf numFmtId="164" fontId="11" fillId="0" borderId="0" xfId="0" applyNumberFormat="1" applyFont="1"/>
    <xf numFmtId="164" fontId="12" fillId="0" borderId="0" xfId="0" applyNumberFormat="1" applyFont="1"/>
    <xf numFmtId="164" fontId="13" fillId="0" borderId="0" xfId="0" applyNumberFormat="1" applyFont="1" applyAlignment="1">
      <alignment horizontal="left"/>
    </xf>
    <xf numFmtId="164" fontId="1" fillId="0" borderId="1" xfId="0" applyNumberFormat="1" applyFont="1" applyBorder="1"/>
    <xf numFmtId="164" fontId="1" fillId="0" borderId="2" xfId="0" applyNumberFormat="1" applyFont="1" applyBorder="1"/>
    <xf numFmtId="164" fontId="14" fillId="0" borderId="0" xfId="0" applyNumberFormat="1" applyFont="1"/>
    <xf numFmtId="164" fontId="15" fillId="0" borderId="0" xfId="0" applyNumberFormat="1" applyFont="1"/>
    <xf numFmtId="9" fontId="1" fillId="0" borderId="0" xfId="2" applyFont="1"/>
    <xf numFmtId="164" fontId="2" fillId="0" borderId="0" xfId="0" applyNumberFormat="1" applyFont="1"/>
    <xf numFmtId="164" fontId="9" fillId="2" borderId="0" xfId="0" applyNumberFormat="1" applyFont="1" applyFill="1" applyAlignment="1">
      <alignment horizontal="center"/>
    </xf>
    <xf numFmtId="164" fontId="10" fillId="2" borderId="0" xfId="0" applyNumberFormat="1" applyFont="1" applyFill="1" applyAlignment="1">
      <alignment horizontal="center"/>
    </xf>
    <xf numFmtId="164" fontId="10" fillId="2" borderId="0" xfId="0" applyNumberFormat="1" applyFont="1" applyFill="1" applyAlignment="1">
      <alignment horizontal="center" wrapText="1"/>
    </xf>
    <xf numFmtId="0" fontId="16" fillId="0" borderId="0" xfId="0" applyFont="1"/>
    <xf numFmtId="165" fontId="0" fillId="0" borderId="0" xfId="1" applyNumberFormat="1" applyFont="1"/>
    <xf numFmtId="165" fontId="1" fillId="0" borderId="0" xfId="1" applyNumberFormat="1" applyFont="1"/>
  </cellXfs>
  <cellStyles count="4">
    <cellStyle name="Comma" xfId="1" builtinId="3"/>
    <cellStyle name="Normal" xfId="0" builtinId="0"/>
    <cellStyle name="Normal 2" xfId="3" xr:uid="{FB05CFA6-BA5B-43EE-8820-EEFFA055B5DC}"/>
    <cellStyle name="Per cent" xfId="2" builtinId="5"/>
  </cellStyles>
  <dxfs count="0"/>
  <tableStyles count="0" defaultTableStyle="TableStyleMedium2" defaultPivotStyle="PivotStyleLight16"/>
  <colors>
    <mruColors>
      <color rgb="FF000066"/>
      <color rgb="FF000099"/>
      <color rgb="FF5F5F5F"/>
      <color rgb="FF643454"/>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'Chart Build'!$B$28</c:f>
              <c:strCache>
                <c:ptCount val="1"/>
                <c:pt idx="0">
                  <c:v>This year</c:v>
                </c:pt>
              </c:strCache>
            </c:strRef>
          </c:tx>
          <c:spPr>
            <a:solidFill>
              <a:schemeClr val="accent1"/>
            </a:solidFill>
            <a:ln>
              <a:noFill/>
            </a:ln>
            <a:effectLst/>
          </c:spPr>
          <c:invertIfNegative val="0"/>
          <c:cat>
            <c:strRef>
              <c:f>'Chart Build'!$C$27:$N$27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 Build'!$C$28:$N$28</c:f>
              <c:numCache>
                <c:formatCode>_(* #,##0_);_(* \(#,##0\);_(* "-"_);_(@_)</c:formatCode>
                <c:ptCount val="12"/>
                <c:pt idx="0">
                  <c:v>97</c:v>
                </c:pt>
                <c:pt idx="1">
                  <c:v>99</c:v>
                </c:pt>
                <c:pt idx="2">
                  <c:v>97</c:v>
                </c:pt>
                <c:pt idx="3">
                  <c:v>98</c:v>
                </c:pt>
                <c:pt idx="4">
                  <c:v>96</c:v>
                </c:pt>
                <c:pt idx="5">
                  <c:v>98</c:v>
                </c:pt>
              </c:numCache>
            </c:numRef>
          </c:val>
          <c:extLst>
            <c:ext xmlns:c16="http://schemas.microsoft.com/office/drawing/2014/chart" uri="{C3380CC4-5D6E-409C-BE32-E72D297353CC}">
              <c16:uniqueId val="{00000000-31D4-4E4D-9A2A-B21E543CC495}"/>
            </c:ext>
          </c:extLst>
        </c:ser>
        <c:ser>
          <c:idx val="1"/>
          <c:order val="1"/>
          <c:tx>
            <c:strRef>
              <c:f>'Chart Build'!$B$29</c:f>
              <c:strCache>
                <c:ptCount val="1"/>
                <c:pt idx="0">
                  <c:v>Last year</c:v>
                </c:pt>
              </c:strCache>
            </c:strRef>
          </c:tx>
          <c:spPr>
            <a:solidFill>
              <a:schemeClr val="accent2"/>
            </a:solidFill>
            <a:ln>
              <a:noFill/>
            </a:ln>
            <a:effectLst/>
          </c:spPr>
          <c:invertIfNegative val="0"/>
          <c:cat>
            <c:strRef>
              <c:f>'Chart Build'!$C$27:$N$27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 Build'!$C$29:$N$29</c:f>
              <c:numCache>
                <c:formatCode>_(* #,##0_);_(* \(#,##0\);_(* "-"_);_(@_)</c:formatCode>
                <c:ptCount val="12"/>
                <c:pt idx="0">
                  <c:v>96</c:v>
                </c:pt>
                <c:pt idx="1">
                  <c:v>95</c:v>
                </c:pt>
                <c:pt idx="2">
                  <c:v>97</c:v>
                </c:pt>
                <c:pt idx="3">
                  <c:v>100</c:v>
                </c:pt>
                <c:pt idx="4">
                  <c:v>101</c:v>
                </c:pt>
                <c:pt idx="5">
                  <c:v>99</c:v>
                </c:pt>
                <c:pt idx="6">
                  <c:v>98</c:v>
                </c:pt>
                <c:pt idx="7">
                  <c:v>99</c:v>
                </c:pt>
                <c:pt idx="8">
                  <c:v>97</c:v>
                </c:pt>
                <c:pt idx="9">
                  <c:v>105</c:v>
                </c:pt>
                <c:pt idx="10">
                  <c:v>104</c:v>
                </c:pt>
                <c:pt idx="11">
                  <c:v>104</c:v>
                </c:pt>
              </c:numCache>
            </c:numRef>
          </c:val>
          <c:extLst>
            <c:ext xmlns:c16="http://schemas.microsoft.com/office/drawing/2014/chart" uri="{C3380CC4-5D6E-409C-BE32-E72D297353CC}">
              <c16:uniqueId val="{00000001-31D4-4E4D-9A2A-B21E543CC495}"/>
            </c:ext>
          </c:extLst>
        </c:ser>
        <c:dLbls>
          <c:showLegendKey val="0"/>
          <c:showVal val="0"/>
          <c:showCatName val="0"/>
          <c:showSerName val="0"/>
          <c:showPercent val="0"/>
          <c:showBubbleSize val="0"/>
        </c:dLbls>
        <c:gapWidth val="130"/>
        <c:overlap val="30"/>
        <c:axId val="1345583967"/>
        <c:axId val="1939662704"/>
      </c:barChart>
      <c:lineChart>
        <c:grouping val="standard"/>
        <c:varyColors val="0"/>
        <c:ser>
          <c:idx val="2"/>
          <c:order val="2"/>
          <c:tx>
            <c:strRef>
              <c:f>'Chart Build'!$B$30</c:f>
              <c:strCache>
                <c:ptCount val="1"/>
                <c:pt idx="0">
                  <c:v>Budget</c:v>
                </c:pt>
              </c:strCache>
            </c:strRef>
          </c:tx>
          <c:spPr>
            <a:ln w="28575" cap="rnd">
              <a:solidFill>
                <a:schemeClr val="accent3"/>
              </a:solidFill>
              <a:round/>
            </a:ln>
            <a:effectLst/>
          </c:spPr>
          <c:marker>
            <c:symbol val="none"/>
          </c:marker>
          <c:cat>
            <c:strRef>
              <c:f>'Chart Build'!$C$27:$N$27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 Build'!$C$30:$N$30</c:f>
              <c:numCache>
                <c:formatCode>_(* #,##0_);_(* \(#,##0\);_(* "-"_);_(@_)</c:formatCode>
                <c:ptCount val="12"/>
                <c:pt idx="0">
                  <c:v>100</c:v>
                </c:pt>
                <c:pt idx="1">
                  <c:v>100</c:v>
                </c:pt>
                <c:pt idx="2">
                  <c:v>100</c:v>
                </c:pt>
                <c:pt idx="3">
                  <c:v>100</c:v>
                </c:pt>
                <c:pt idx="4">
                  <c:v>105</c:v>
                </c:pt>
                <c:pt idx="5">
                  <c:v>105</c:v>
                </c:pt>
                <c:pt idx="6">
                  <c:v>105</c:v>
                </c:pt>
                <c:pt idx="7">
                  <c:v>105</c:v>
                </c:pt>
                <c:pt idx="8">
                  <c:v>110</c:v>
                </c:pt>
                <c:pt idx="9">
                  <c:v>110</c:v>
                </c:pt>
                <c:pt idx="10">
                  <c:v>110</c:v>
                </c:pt>
                <c:pt idx="11">
                  <c:v>110</c:v>
                </c:pt>
              </c:numCache>
            </c:numRef>
          </c:val>
          <c:smooth val="0"/>
          <c:extLst>
            <c:ext xmlns:c16="http://schemas.microsoft.com/office/drawing/2014/chart" uri="{C3380CC4-5D6E-409C-BE32-E72D297353CC}">
              <c16:uniqueId val="{00000002-31D4-4E4D-9A2A-B21E543CC495}"/>
            </c:ext>
          </c:extLst>
        </c:ser>
        <c:dLbls>
          <c:showLegendKey val="0"/>
          <c:showVal val="0"/>
          <c:showCatName val="0"/>
          <c:showSerName val="0"/>
          <c:showPercent val="0"/>
          <c:showBubbleSize val="0"/>
        </c:dLbls>
        <c:marker val="1"/>
        <c:smooth val="0"/>
        <c:axId val="1345583967"/>
        <c:axId val="1939662704"/>
      </c:lineChart>
      <c:catAx>
        <c:axId val="1345583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9662704"/>
        <c:crosses val="autoZero"/>
        <c:auto val="1"/>
        <c:lblAlgn val="ctr"/>
        <c:lblOffset val="100"/>
        <c:noMultiLvlLbl val="0"/>
      </c:catAx>
      <c:valAx>
        <c:axId val="193966270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55839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620171986695561"/>
          <c:y val="0.11415866239772325"/>
          <c:w val="0.4791855949471277"/>
          <c:h val="0.74754493735241467"/>
        </c:manualLayout>
      </c:layout>
      <c:doughnutChart>
        <c:varyColors val="1"/>
        <c:ser>
          <c:idx val="0"/>
          <c:order val="0"/>
          <c:dPt>
            <c:idx val="0"/>
            <c:bubble3D val="0"/>
            <c:spPr>
              <a:solidFill>
                <a:schemeClr val="tx2">
                  <a:lumMod val="10000"/>
                  <a:lumOff val="90000"/>
                </a:schemeClr>
              </a:solidFill>
              <a:ln w="19050">
                <a:solidFill>
                  <a:schemeClr val="lt1"/>
                </a:solidFill>
              </a:ln>
              <a:effectLst/>
            </c:spPr>
            <c:extLst>
              <c:ext xmlns:c16="http://schemas.microsoft.com/office/drawing/2014/chart" uri="{C3380CC4-5D6E-409C-BE32-E72D297353CC}">
                <c16:uniqueId val="{00000002-D3BD-438A-94FE-286803BAEB6F}"/>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3-D3BD-438A-94FE-286803BAEB6F}"/>
              </c:ext>
            </c:extLst>
          </c:dPt>
          <c:dPt>
            <c:idx val="2"/>
            <c:bubble3D val="0"/>
            <c:spPr>
              <a:noFill/>
              <a:ln w="19050">
                <a:solidFill>
                  <a:schemeClr val="lt1"/>
                </a:solidFill>
              </a:ln>
              <a:effectLst/>
            </c:spPr>
            <c:extLst>
              <c:ext xmlns:c16="http://schemas.microsoft.com/office/drawing/2014/chart" uri="{C3380CC4-5D6E-409C-BE32-E72D297353CC}">
                <c16:uniqueId val="{00000001-D3BD-438A-94FE-286803BAEB6F}"/>
              </c:ext>
            </c:extLst>
          </c:dPt>
          <c:val>
            <c:numRef>
              <c:f>'Speedo Build'!$F$34:$H$34</c:f>
              <c:numCache>
                <c:formatCode>_-* #,##0_-;\-* #,##0_-;_-* "-"??_-;_-@_-</c:formatCode>
                <c:ptCount val="3"/>
                <c:pt idx="0">
                  <c:v>393000</c:v>
                </c:pt>
                <c:pt idx="1">
                  <c:v>393000</c:v>
                </c:pt>
                <c:pt idx="2">
                  <c:v>786000</c:v>
                </c:pt>
              </c:numCache>
            </c:numRef>
          </c:val>
          <c:extLst>
            <c:ext xmlns:c16="http://schemas.microsoft.com/office/drawing/2014/chart" uri="{C3380CC4-5D6E-409C-BE32-E72D297353CC}">
              <c16:uniqueId val="{00000000-D3BD-438A-94FE-286803BAEB6F}"/>
            </c:ext>
          </c:extLst>
        </c:ser>
        <c:dLbls>
          <c:showLegendKey val="0"/>
          <c:showVal val="0"/>
          <c:showCatName val="0"/>
          <c:showSerName val="0"/>
          <c:showPercent val="0"/>
          <c:showBubbleSize val="0"/>
          <c:showLeaderLines val="1"/>
        </c:dLbls>
        <c:firstSliceAng val="27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176569348871509"/>
          <c:y val="0.39657966630915398"/>
          <c:w val="0.32605935096263255"/>
          <c:h val="0.58860801095515236"/>
        </c:manualLayout>
      </c:layout>
      <c:doughnutChart>
        <c:varyColors val="1"/>
        <c:ser>
          <c:idx val="0"/>
          <c:order val="0"/>
          <c:spPr>
            <a:noFill/>
            <a:ln>
              <a:noFill/>
            </a:ln>
          </c:spPr>
          <c:dPt>
            <c:idx val="0"/>
            <c:bubble3D val="0"/>
            <c:spPr>
              <a:noFill/>
              <a:ln w="19050">
                <a:noFill/>
              </a:ln>
              <a:effectLst/>
            </c:spPr>
            <c:extLst>
              <c:ext xmlns:c16="http://schemas.microsoft.com/office/drawing/2014/chart" uri="{C3380CC4-5D6E-409C-BE32-E72D297353CC}">
                <c16:uniqueId val="{00000003-3FC4-4360-BC58-8D18C2A936E6}"/>
              </c:ext>
            </c:extLst>
          </c:dPt>
          <c:dPt>
            <c:idx val="1"/>
            <c:bubble3D val="0"/>
            <c:spPr>
              <a:solidFill>
                <a:schemeClr val="accent1"/>
              </a:solidFill>
              <a:ln w="19050">
                <a:noFill/>
              </a:ln>
              <a:effectLst/>
            </c:spPr>
            <c:extLst>
              <c:ext xmlns:c16="http://schemas.microsoft.com/office/drawing/2014/chart" uri="{C3380CC4-5D6E-409C-BE32-E72D297353CC}">
                <c16:uniqueId val="{00000004-3FC4-4360-BC58-8D18C2A936E6}"/>
              </c:ext>
            </c:extLst>
          </c:dPt>
          <c:dPt>
            <c:idx val="2"/>
            <c:bubble3D val="0"/>
            <c:spPr>
              <a:noFill/>
              <a:ln w="19050">
                <a:noFill/>
              </a:ln>
              <a:effectLst/>
            </c:spPr>
            <c:extLst>
              <c:ext xmlns:c16="http://schemas.microsoft.com/office/drawing/2014/chart" uri="{C3380CC4-5D6E-409C-BE32-E72D297353CC}">
                <c16:uniqueId val="{00000002-3FC4-4360-BC58-8D18C2A936E6}"/>
              </c:ext>
            </c:extLst>
          </c:dPt>
          <c:dPt>
            <c:idx val="3"/>
            <c:bubble3D val="0"/>
            <c:spPr>
              <a:noFill/>
              <a:ln w="19050">
                <a:noFill/>
              </a:ln>
              <a:effectLst/>
            </c:spPr>
            <c:extLst>
              <c:ext xmlns:c16="http://schemas.microsoft.com/office/drawing/2014/chart" uri="{C3380CC4-5D6E-409C-BE32-E72D297353CC}">
                <c16:uniqueId val="{00000001-3FC4-4360-BC58-8D18C2A936E6}"/>
              </c:ext>
            </c:extLst>
          </c:dPt>
          <c:val>
            <c:numRef>
              <c:f>'Speedo Build'!$F$38:$I$38</c:f>
              <c:numCache>
                <c:formatCode>_-* #,##0_-;\-* #,##0_-;_-* "-"??_-;_-@_-</c:formatCode>
                <c:ptCount val="4"/>
                <c:pt idx="0">
                  <c:v>361511.94706686243</c:v>
                </c:pt>
                <c:pt idx="1">
                  <c:v>10000</c:v>
                </c:pt>
                <c:pt idx="2">
                  <c:v>414488.05293313757</c:v>
                </c:pt>
                <c:pt idx="3">
                  <c:v>786000</c:v>
                </c:pt>
              </c:numCache>
            </c:numRef>
          </c:val>
          <c:extLst>
            <c:ext xmlns:c16="http://schemas.microsoft.com/office/drawing/2014/chart" uri="{C3380CC4-5D6E-409C-BE32-E72D297353CC}">
              <c16:uniqueId val="{00000000-3FC4-4360-BC58-8D18C2A936E6}"/>
            </c:ext>
          </c:extLst>
        </c:ser>
        <c:dLbls>
          <c:showLegendKey val="0"/>
          <c:showVal val="0"/>
          <c:showCatName val="0"/>
          <c:showSerName val="0"/>
          <c:showPercent val="0"/>
          <c:showBubbleSize val="0"/>
          <c:showLeaderLines val="1"/>
        </c:dLbls>
        <c:firstSliceAng val="27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 dir="row">_xlchart.v5.0</cx:f>
      </cx:strDim>
      <cx:numDim type="val">
        <cx:f dir="row">_xlchart.v5.1</cx:f>
      </cx:numDim>
    </cx:data>
  </cx:chartData>
  <cx:chart>
    <cx:plotArea>
      <cx:plotAreaRegion>
        <cx:series layoutId="waterfall" uniqueId="{823565D5-ED39-40E3-884F-22194CC48E51}">
          <cx:dataLabels pos="outEnd">
            <cx:numFmt formatCode="#,##0;(#,##0)" sourceLinked="0"/>
            <cx:visibility seriesName="0" categoryName="0" value="1"/>
            <cx:separator>, </cx:separator>
          </cx:dataLabels>
          <cx:dataId val="0"/>
          <cx:layoutPr>
            <cx:subtotals>
              <cx:idx val="0"/>
              <cx:idx val="7"/>
            </cx:subtotals>
          </cx:layoutPr>
        </cx:series>
      </cx:plotAreaRegion>
      <cx:axis id="0">
        <cx:catScaling gapWidth="0"/>
        <cx:tickLabels/>
      </cx:axis>
      <cx:axis id="1">
        <cx:valScaling/>
        <cx:majorGridlines/>
        <cx:tickLabels/>
      </cx:axis>
    </cx:plotArea>
    <cx:legend pos="t" align="ctr" overlay="0">
      <cx:txPr>
        <a:bodyPr spcFirstLastPara="1" vertOverflow="ellipsis" horzOverflow="overflow" wrap="square" lIns="0" tIns="0" rIns="0" bIns="0" anchor="ctr" anchorCtr="1"/>
        <a:lstStyle/>
        <a:p>
          <a:pPr algn="ctr" rtl="0">
            <a:defRPr/>
          </a:pPr>
          <a:endParaRPr lang="en-GB" sz="900" b="0" i="0" u="none" strike="noStrike" baseline="0">
            <a:solidFill>
              <a:sysClr val="windowText" lastClr="000000">
                <a:lumMod val="65000"/>
                <a:lumOff val="35000"/>
              </a:sysClr>
            </a:solidFill>
            <a:latin typeface="Aptos Narrow" panose="02110004020202020204"/>
          </a:endParaRPr>
        </a:p>
      </cx:txPr>
    </cx:legend>
  </cx:chart>
  <cx:fmtOvrs>
    <cx:fmtOvr idx="0">
      <cx:spPr>
        <a:solidFill>
          <a:srgbClr val="00B050"/>
        </a:solidFill>
      </cx:spPr>
    </cx:fmtOvr>
    <cx:fmtOvr idx="1">
      <cx:spPr>
        <a:solidFill>
          <a:srgbClr val="FF0000"/>
        </a:solidFill>
      </cx:spPr>
    </cx:fmtOvr>
    <cx:fmtOvr idx="2">
      <cx:spPr>
        <a:solidFill>
          <a:schemeClr val="bg1">
            <a:lumMod val="65000"/>
          </a:schemeClr>
        </a:solidFill>
      </cx:spPr>
    </cx:fmtOvr>
  </cx:fmtOvr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microsoft.com/office/2014/relationships/chartEx" Target="../charts/chartEx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19049</xdr:colOff>
      <xdr:row>4</xdr:row>
      <xdr:rowOff>0</xdr:rowOff>
    </xdr:from>
    <xdr:to>
      <xdr:col>18</xdr:col>
      <xdr:colOff>466724</xdr:colOff>
      <xdr:row>19</xdr:row>
      <xdr:rowOff>82391</xdr:rowOff>
    </xdr:to>
    <xdr:pic>
      <xdr:nvPicPr>
        <xdr:cNvPr id="2" name="Picture 1">
          <a:extLst>
            <a:ext uri="{FF2B5EF4-FFF2-40B4-BE49-F238E27FC236}">
              <a16:creationId xmlns:a16="http://schemas.microsoft.com/office/drawing/2014/main" id="{B77695C5-DA6B-4B83-E66C-78CFC1EAA6E7}"/>
            </a:ext>
          </a:extLst>
        </xdr:cNvPr>
        <xdr:cNvPicPr>
          <a:picLocks noChangeAspect="1"/>
        </xdr:cNvPicPr>
      </xdr:nvPicPr>
      <xdr:blipFill>
        <a:blip xmlns:r="http://schemas.openxmlformats.org/officeDocument/2006/relationships" r:embed="rId1"/>
        <a:stretch>
          <a:fillRect/>
        </a:stretch>
      </xdr:blipFill>
      <xdr:spPr>
        <a:xfrm>
          <a:off x="7943849" y="914400"/>
          <a:ext cx="3495675" cy="3320891"/>
        </a:xfrm>
        <a:prstGeom prst="rect">
          <a:avLst/>
        </a:prstGeom>
        <a:ln w="19050">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844550</xdr:colOff>
      <xdr:row>4</xdr:row>
      <xdr:rowOff>50800</xdr:rowOff>
    </xdr:from>
    <xdr:to>
      <xdr:col>12</xdr:col>
      <xdr:colOff>495300</xdr:colOff>
      <xdr:row>23</xdr:row>
      <xdr:rowOff>177800</xdr:rowOff>
    </xdr:to>
    <xdr:graphicFrame macro="">
      <xdr:nvGraphicFramePr>
        <xdr:cNvPr id="2" name="Chart 1">
          <a:extLst>
            <a:ext uri="{FF2B5EF4-FFF2-40B4-BE49-F238E27FC236}">
              <a16:creationId xmlns:a16="http://schemas.microsoft.com/office/drawing/2014/main" id="{D62EFFAC-2907-D66E-6D04-C002CAFD1A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5</xdr:row>
      <xdr:rowOff>177800</xdr:rowOff>
    </xdr:from>
    <xdr:to>
      <xdr:col>18</xdr:col>
      <xdr:colOff>292100</xdr:colOff>
      <xdr:row>12</xdr:row>
      <xdr:rowOff>31750</xdr:rowOff>
    </xdr:to>
    <xdr:sp macro="" textlink="$B$33">
      <xdr:nvSpPr>
        <xdr:cNvPr id="3" name="TextBox 2">
          <a:extLst>
            <a:ext uri="{FF2B5EF4-FFF2-40B4-BE49-F238E27FC236}">
              <a16:creationId xmlns:a16="http://schemas.microsoft.com/office/drawing/2014/main" id="{32870355-CACF-B1A3-AC5F-C133A88ED5E6}"/>
            </a:ext>
          </a:extLst>
        </xdr:cNvPr>
        <xdr:cNvSpPr txBox="1"/>
      </xdr:nvSpPr>
      <xdr:spPr>
        <a:xfrm>
          <a:off x="8788400" y="1098550"/>
          <a:ext cx="27305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3895F4D-8216-4291-B81F-4F19B92EB296}" type="TxLink">
            <a:rPr lang="en-US" sz="1100" b="0" i="0" u="none" strike="noStrike">
              <a:solidFill>
                <a:srgbClr val="000000"/>
              </a:solidFill>
              <a:latin typeface="Calibri"/>
              <a:ea typeface="Calibri"/>
              <a:cs typeface="Calibri"/>
            </a:rPr>
            <a:t>The new contract with the local authority has been delayed duty to their funding shortfall.  This would have brought us an extra 8 patients this year.</a:t>
          </a:fld>
          <a:endParaRPr lang="en-GB" sz="1100"/>
        </a:p>
      </xdr:txBody>
    </xdr:sp>
    <xdr:clientData/>
  </xdr:twoCellAnchor>
  <xdr:twoCellAnchor>
    <xdr:from>
      <xdr:col>14</xdr:col>
      <xdr:colOff>12700</xdr:colOff>
      <xdr:row>15</xdr:row>
      <xdr:rowOff>0</xdr:rowOff>
    </xdr:from>
    <xdr:to>
      <xdr:col>18</xdr:col>
      <xdr:colOff>292100</xdr:colOff>
      <xdr:row>21</xdr:row>
      <xdr:rowOff>38100</xdr:rowOff>
    </xdr:to>
    <xdr:sp macro="" textlink="$B$35">
      <xdr:nvSpPr>
        <xdr:cNvPr id="4" name="TextBox 3">
          <a:extLst>
            <a:ext uri="{FF2B5EF4-FFF2-40B4-BE49-F238E27FC236}">
              <a16:creationId xmlns:a16="http://schemas.microsoft.com/office/drawing/2014/main" id="{43884261-328F-4B66-9F76-9A3726F2EA3A}"/>
            </a:ext>
          </a:extLst>
        </xdr:cNvPr>
        <xdr:cNvSpPr txBox="1"/>
      </xdr:nvSpPr>
      <xdr:spPr>
        <a:xfrm>
          <a:off x="8788400" y="2762250"/>
          <a:ext cx="27305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5CAC160-1514-41D8-ABA9-BA73F58138AF}" type="TxLink">
            <a:rPr lang="en-US" sz="1100" b="0" i="0" u="none" strike="noStrike">
              <a:solidFill>
                <a:srgbClr val="000000"/>
              </a:solidFill>
              <a:latin typeface="Calibri"/>
              <a:ea typeface="Calibri"/>
              <a:cs typeface="Calibri"/>
            </a:rPr>
            <a:t>We are in the final stages of negotiations with the NHS to assist with step discharge from Withstone Hospital.  Our first patient should be in August with up to 10 arriving before the end of the year.</a:t>
          </a:fld>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533400</xdr:colOff>
      <xdr:row>4</xdr:row>
      <xdr:rowOff>19050</xdr:rowOff>
    </xdr:from>
    <xdr:to>
      <xdr:col>10</xdr:col>
      <xdr:colOff>7620</xdr:colOff>
      <xdr:row>24</xdr:row>
      <xdr:rowOff>91440</xdr:rowOff>
    </xdr:to>
    <mc:AlternateContent xmlns:mc="http://schemas.openxmlformats.org/markup-compatibility/2006">
      <mc:Choice xmlns:cx4="http://schemas.microsoft.com/office/drawing/2016/5/10/chartex" Requires="cx4">
        <xdr:graphicFrame macro="">
          <xdr:nvGraphicFramePr>
            <xdr:cNvPr id="2" name="Chart 1">
              <a:extLst>
                <a:ext uri="{FF2B5EF4-FFF2-40B4-BE49-F238E27FC236}">
                  <a16:creationId xmlns:a16="http://schemas.microsoft.com/office/drawing/2014/main" id="{B4A7A6E0-8662-1E4C-B118-63E2FD83855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143000" y="750570"/>
              <a:ext cx="6728460" cy="3729990"/>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152400</xdr:colOff>
      <xdr:row>14</xdr:row>
      <xdr:rowOff>123825</xdr:rowOff>
    </xdr:from>
    <xdr:to>
      <xdr:col>16</xdr:col>
      <xdr:colOff>362405</xdr:colOff>
      <xdr:row>24</xdr:row>
      <xdr:rowOff>38354</xdr:rowOff>
    </xdr:to>
    <xdr:pic>
      <xdr:nvPicPr>
        <xdr:cNvPr id="3" name="Picture 2">
          <a:extLst>
            <a:ext uri="{FF2B5EF4-FFF2-40B4-BE49-F238E27FC236}">
              <a16:creationId xmlns:a16="http://schemas.microsoft.com/office/drawing/2014/main" id="{9AA337ED-997C-BA7B-BB4D-EFDBF2B559B9}"/>
            </a:ext>
          </a:extLst>
        </xdr:cNvPr>
        <xdr:cNvPicPr>
          <a:picLocks noChangeAspect="1"/>
        </xdr:cNvPicPr>
      </xdr:nvPicPr>
      <xdr:blipFill>
        <a:blip xmlns:r="http://schemas.openxmlformats.org/officeDocument/2006/relationships" r:embed="rId1"/>
        <a:stretch>
          <a:fillRect/>
        </a:stretch>
      </xdr:blipFill>
      <xdr:spPr>
        <a:xfrm>
          <a:off x="8058150" y="2790825"/>
          <a:ext cx="3258005" cy="1819529"/>
        </a:xfrm>
        <a:prstGeom prst="rect">
          <a:avLst/>
        </a:prstGeom>
        <a:ln>
          <a:solidFill>
            <a:sysClr val="windowText" lastClr="000000"/>
          </a:solidFill>
        </a:ln>
      </xdr:spPr>
    </xdr:pic>
    <xdr:clientData/>
  </xdr:twoCellAnchor>
  <xdr:twoCellAnchor>
    <xdr:from>
      <xdr:col>1</xdr:col>
      <xdr:colOff>346710</xdr:colOff>
      <xdr:row>11</xdr:row>
      <xdr:rowOff>99060</xdr:rowOff>
    </xdr:from>
    <xdr:to>
      <xdr:col>8</xdr:col>
      <xdr:colOff>591503</xdr:colOff>
      <xdr:row>31</xdr:row>
      <xdr:rowOff>49530</xdr:rowOff>
    </xdr:to>
    <xdr:graphicFrame macro="">
      <xdr:nvGraphicFramePr>
        <xdr:cNvPr id="2" name="Chart 1">
          <a:extLst>
            <a:ext uri="{FF2B5EF4-FFF2-40B4-BE49-F238E27FC236}">
              <a16:creationId xmlns:a16="http://schemas.microsoft.com/office/drawing/2014/main" id="{70C7CEC7-CA7D-A92C-2356-E0D970078B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236221</xdr:colOff>
      <xdr:row>13</xdr:row>
      <xdr:rowOff>48577</xdr:rowOff>
    </xdr:from>
    <xdr:to>
      <xdr:col>6</xdr:col>
      <xdr:colOff>557212</xdr:colOff>
      <xdr:row>24</xdr:row>
      <xdr:rowOff>42863</xdr:rowOff>
    </xdr:to>
    <xdr:graphicFrame macro="">
      <xdr:nvGraphicFramePr>
        <xdr:cNvPr id="4" name="Chart 3">
          <a:extLst>
            <a:ext uri="{FF2B5EF4-FFF2-40B4-BE49-F238E27FC236}">
              <a16:creationId xmlns:a16="http://schemas.microsoft.com/office/drawing/2014/main" id="{0794AF74-566E-EA10-7F2B-2F08546804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0.69183</cdr:x>
      <cdr:y>0.63722</cdr:y>
    </cdr:from>
    <cdr:to>
      <cdr:x>0.76276</cdr:x>
      <cdr:y>0.75365</cdr:y>
    </cdr:to>
    <cdr:sp macro="" textlink="">
      <cdr:nvSpPr>
        <cdr:cNvPr id="2" name="Speech Bubble: Oval 1">
          <a:extLst xmlns:a="http://schemas.openxmlformats.org/drawingml/2006/main">
            <a:ext uri="{FF2B5EF4-FFF2-40B4-BE49-F238E27FC236}">
              <a16:creationId xmlns:a16="http://schemas.microsoft.com/office/drawing/2014/main" id="{BA1902A4-721A-732B-22EA-AD722AD8D45E}"/>
            </a:ext>
          </a:extLst>
        </cdr:cNvPr>
        <cdr:cNvSpPr/>
      </cdr:nvSpPr>
      <cdr:spPr>
        <a:xfrm xmlns:a="http://schemas.openxmlformats.org/drawingml/2006/main" rot="10800000">
          <a:off x="2574585" y="1264891"/>
          <a:ext cx="263961" cy="231119"/>
        </a:xfrm>
        <a:prstGeom xmlns:a="http://schemas.openxmlformats.org/drawingml/2006/main" prst="wedgeEllipseCallout">
          <a:avLst>
            <a:gd name="adj1" fmla="val 23830"/>
            <a:gd name="adj2" fmla="val 492919"/>
          </a:avLst>
        </a:prstGeom>
        <a:solidFill xmlns:a="http://schemas.openxmlformats.org/drawingml/2006/main">
          <a:schemeClr val="tx2">
            <a:lumMod val="75000"/>
            <a:lumOff val="25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7FB0A-DED9-4613-AC6E-6E6039B01D93}">
  <dimension ref="A1:I28"/>
  <sheetViews>
    <sheetView tabSelected="1" topLeftCell="A5" zoomScaleNormal="100" workbookViewId="0">
      <selection activeCell="I23" sqref="I23"/>
    </sheetView>
  </sheetViews>
  <sheetFormatPr defaultRowHeight="14.4" x14ac:dyDescent="0.3"/>
  <sheetData>
    <row r="1" spans="1:9" ht="23.4" x14ac:dyDescent="0.45">
      <c r="A1" s="8" t="s">
        <v>0</v>
      </c>
      <c r="B1" s="9"/>
      <c r="C1" s="9"/>
      <c r="D1" s="9"/>
      <c r="E1" s="9"/>
      <c r="F1" s="9"/>
      <c r="G1" s="9"/>
      <c r="H1" s="9"/>
      <c r="I1" s="9"/>
    </row>
    <row r="2" spans="1:9" x14ac:dyDescent="0.3">
      <c r="A2" s="9"/>
      <c r="B2" s="9"/>
      <c r="C2" s="9"/>
      <c r="D2" s="9"/>
      <c r="E2" s="9"/>
      <c r="F2" s="9"/>
      <c r="G2" s="9"/>
      <c r="H2" s="9"/>
      <c r="I2" s="9"/>
    </row>
    <row r="3" spans="1:9" ht="18" x14ac:dyDescent="0.35">
      <c r="A3" s="10" t="s">
        <v>46</v>
      </c>
      <c r="B3" s="9"/>
      <c r="C3" s="9"/>
      <c r="D3" s="9"/>
      <c r="E3" s="9"/>
      <c r="F3" s="9"/>
      <c r="G3" s="9"/>
      <c r="H3" s="9"/>
      <c r="I3" s="9"/>
    </row>
    <row r="4" spans="1:9" x14ac:dyDescent="0.3">
      <c r="A4" s="9"/>
      <c r="B4" s="9"/>
      <c r="C4" s="9"/>
      <c r="D4" s="9"/>
      <c r="E4" s="9"/>
      <c r="F4" s="9"/>
      <c r="G4" s="9"/>
      <c r="H4" s="9"/>
      <c r="I4" s="9"/>
    </row>
    <row r="5" spans="1:9" ht="18" x14ac:dyDescent="0.35">
      <c r="A5" s="11"/>
      <c r="B5" s="11"/>
      <c r="C5" s="11"/>
      <c r="D5" s="22"/>
      <c r="E5" s="22"/>
      <c r="F5" s="22" t="s">
        <v>45</v>
      </c>
      <c r="G5" s="22"/>
      <c r="H5" s="22"/>
      <c r="I5" s="22"/>
    </row>
    <row r="6" spans="1:9" ht="28.8" x14ac:dyDescent="0.3">
      <c r="A6" s="12"/>
      <c r="B6" s="12"/>
      <c r="C6" s="12"/>
      <c r="D6" s="23" t="s">
        <v>14</v>
      </c>
      <c r="E6" s="23" t="s">
        <v>27</v>
      </c>
      <c r="F6" s="23" t="s">
        <v>34</v>
      </c>
      <c r="G6" s="24" t="s">
        <v>35</v>
      </c>
      <c r="H6" s="23"/>
      <c r="I6" s="24" t="s">
        <v>36</v>
      </c>
    </row>
    <row r="7" spans="1:9" ht="15.6" x14ac:dyDescent="0.3">
      <c r="A7" s="13" t="s">
        <v>37</v>
      </c>
      <c r="B7" s="14"/>
      <c r="C7" s="9"/>
      <c r="D7" s="9"/>
      <c r="E7" s="9"/>
      <c r="F7" s="9"/>
      <c r="G7" s="9"/>
      <c r="H7" s="9"/>
      <c r="I7" s="9"/>
    </row>
    <row r="8" spans="1:9" ht="15.6" x14ac:dyDescent="0.3">
      <c r="A8" s="13"/>
      <c r="B8" s="14" t="s">
        <v>17</v>
      </c>
      <c r="C8" s="9"/>
      <c r="D8" s="9">
        <v>125000</v>
      </c>
      <c r="E8" s="9">
        <v>91575.57</v>
      </c>
      <c r="F8" s="9">
        <v>140167</v>
      </c>
      <c r="G8" s="9">
        <v>-33424.429999999993</v>
      </c>
      <c r="H8" s="15">
        <f>G8/ABS(D8)*100</f>
        <v>-26.739543999999992</v>
      </c>
      <c r="I8" s="9">
        <v>-48591.429999999993</v>
      </c>
    </row>
    <row r="9" spans="1:9" ht="15.6" x14ac:dyDescent="0.3">
      <c r="A9" s="13"/>
      <c r="B9" s="14" t="s">
        <v>47</v>
      </c>
      <c r="C9" s="9"/>
      <c r="D9" s="16">
        <v>-50000</v>
      </c>
      <c r="E9" s="16">
        <v>-27580.760000000009</v>
      </c>
      <c r="F9" s="16">
        <v>-56487</v>
      </c>
      <c r="G9" s="16">
        <v>22419.239999999991</v>
      </c>
      <c r="H9" s="15">
        <f t="shared" ref="H9:H16" si="0">G9/ABS(D9)*100</f>
        <v>44.838479999999983</v>
      </c>
      <c r="I9" s="16">
        <v>28906.239999999991</v>
      </c>
    </row>
    <row r="10" spans="1:9" ht="15.6" x14ac:dyDescent="0.3">
      <c r="A10" s="13"/>
      <c r="B10" s="14" t="s">
        <v>48</v>
      </c>
      <c r="C10" s="9"/>
      <c r="D10" s="9">
        <v>75000</v>
      </c>
      <c r="E10" s="9">
        <v>63994.81</v>
      </c>
      <c r="F10" s="9">
        <v>83680</v>
      </c>
      <c r="G10" s="9">
        <v>-11005.190000000002</v>
      </c>
      <c r="H10" s="15">
        <f t="shared" si="0"/>
        <v>-14.673586666666669</v>
      </c>
      <c r="I10" s="9">
        <v>-19685.190000000002</v>
      </c>
    </row>
    <row r="11" spans="1:9" ht="15.6" x14ac:dyDescent="0.3">
      <c r="A11" s="13"/>
      <c r="B11" s="14" t="s">
        <v>49</v>
      </c>
      <c r="C11" s="9"/>
      <c r="D11" s="9">
        <v>-44000</v>
      </c>
      <c r="E11" s="9">
        <v>-31942.010000000024</v>
      </c>
      <c r="F11" s="9">
        <v>-49740</v>
      </c>
      <c r="G11" s="9">
        <v>12057.989999999976</v>
      </c>
      <c r="H11" s="15">
        <f t="shared" si="0"/>
        <v>27.404522727272674</v>
      </c>
      <c r="I11" s="9">
        <v>17797.989999999976</v>
      </c>
    </row>
    <row r="12" spans="1:9" ht="15.6" x14ac:dyDescent="0.3">
      <c r="A12" s="13"/>
      <c r="B12" s="14" t="s">
        <v>38</v>
      </c>
      <c r="C12" s="9"/>
      <c r="D12" s="9">
        <v>-3437.5</v>
      </c>
      <c r="E12" s="9">
        <v>-3437.5</v>
      </c>
      <c r="F12" s="9">
        <v>-3437.5</v>
      </c>
      <c r="G12" s="9">
        <v>0</v>
      </c>
      <c r="H12" s="15">
        <f t="shared" si="0"/>
        <v>0</v>
      </c>
      <c r="I12" s="9">
        <v>0</v>
      </c>
    </row>
    <row r="13" spans="1:9" ht="15.6" x14ac:dyDescent="0.3">
      <c r="A13" s="13"/>
      <c r="B13" s="14" t="s">
        <v>39</v>
      </c>
      <c r="C13" s="9"/>
      <c r="D13" s="9">
        <v>-3000</v>
      </c>
      <c r="E13" s="9">
        <v>-3238.6800000000021</v>
      </c>
      <c r="F13" s="9">
        <v>-4268</v>
      </c>
      <c r="G13" s="9">
        <v>-238.68000000000211</v>
      </c>
      <c r="H13" s="15">
        <f t="shared" si="0"/>
        <v>-7.9560000000000697</v>
      </c>
      <c r="I13" s="9">
        <v>1029.3199999999979</v>
      </c>
    </row>
    <row r="14" spans="1:9" ht="15.6" x14ac:dyDescent="0.3">
      <c r="A14" s="13"/>
      <c r="B14" s="14" t="s">
        <v>40</v>
      </c>
      <c r="C14" s="9"/>
      <c r="D14" s="9">
        <v>-2500</v>
      </c>
      <c r="E14" s="9">
        <v>-2205.5500000000011</v>
      </c>
      <c r="F14" s="9">
        <v>-2473</v>
      </c>
      <c r="G14" s="9">
        <v>294.44999999999891</v>
      </c>
      <c r="H14" s="15">
        <f t="shared" si="0"/>
        <v>11.777999999999956</v>
      </c>
      <c r="I14" s="9">
        <v>267.44999999999891</v>
      </c>
    </row>
    <row r="15" spans="1:9" ht="15.6" x14ac:dyDescent="0.3">
      <c r="A15" s="13"/>
      <c r="B15" s="14" t="s">
        <v>41</v>
      </c>
      <c r="C15" s="9"/>
      <c r="D15" s="16">
        <v>-4125</v>
      </c>
      <c r="E15" s="16">
        <v>-4404.16</v>
      </c>
      <c r="F15" s="16">
        <v>-4225</v>
      </c>
      <c r="G15" s="16">
        <v>-279.15999999999985</v>
      </c>
      <c r="H15" s="15">
        <f t="shared" si="0"/>
        <v>-6.7675151515151484</v>
      </c>
      <c r="I15" s="16">
        <v>-179.15999999999985</v>
      </c>
    </row>
    <row r="16" spans="1:9" ht="16.2" thickBot="1" x14ac:dyDescent="0.35">
      <c r="A16" s="13"/>
      <c r="B16" s="14" t="s">
        <v>50</v>
      </c>
      <c r="C16" s="9"/>
      <c r="D16" s="17">
        <v>17937.5</v>
      </c>
      <c r="E16" s="17">
        <v>18766.909999999971</v>
      </c>
      <c r="F16" s="17">
        <v>19536.5</v>
      </c>
      <c r="G16" s="17">
        <v>829.40999999997075</v>
      </c>
      <c r="H16" s="15">
        <f t="shared" si="0"/>
        <v>4.6238885017419973</v>
      </c>
      <c r="I16" s="17">
        <v>-769.59000000002925</v>
      </c>
    </row>
    <row r="17" spans="1:9" ht="16.2" thickTop="1" x14ac:dyDescent="0.3">
      <c r="A17" s="18"/>
      <c r="B17" s="9"/>
      <c r="C17" s="9"/>
      <c r="D17" s="9"/>
      <c r="E17" s="9"/>
      <c r="F17" s="9"/>
      <c r="G17" s="9"/>
      <c r="H17" s="9"/>
      <c r="I17" s="9"/>
    </row>
    <row r="18" spans="1:9" ht="15.6" x14ac:dyDescent="0.3">
      <c r="A18" s="19" t="s">
        <v>42</v>
      </c>
      <c r="B18" s="9"/>
      <c r="C18" s="9"/>
      <c r="D18" s="9"/>
      <c r="E18" s="9"/>
      <c r="F18" s="9"/>
      <c r="G18" s="9"/>
      <c r="H18" s="9"/>
      <c r="I18" s="9"/>
    </row>
    <row r="19" spans="1:9" ht="15.6" x14ac:dyDescent="0.3">
      <c r="A19" s="18"/>
      <c r="B19" s="9" t="s">
        <v>51</v>
      </c>
      <c r="C19" s="9"/>
      <c r="D19" s="20">
        <v>0.6</v>
      </c>
      <c r="E19" s="20">
        <v>0.69881967428649361</v>
      </c>
      <c r="F19" s="20">
        <v>0.59700214743841273</v>
      </c>
      <c r="G19" s="20"/>
      <c r="H19" s="9"/>
      <c r="I19" s="20"/>
    </row>
    <row r="20" spans="1:9" ht="15.6" x14ac:dyDescent="0.3">
      <c r="A20" s="18"/>
      <c r="B20" s="9" t="s">
        <v>50</v>
      </c>
      <c r="C20" s="9"/>
      <c r="D20" s="20">
        <v>0.14269999999999999</v>
      </c>
      <c r="E20" s="20">
        <v>0.20462269576918787</v>
      </c>
      <c r="F20" s="20">
        <v>0.13849550892863513</v>
      </c>
      <c r="G20" s="20"/>
      <c r="H20" s="9"/>
      <c r="I20" s="20"/>
    </row>
    <row r="21" spans="1:9" ht="15.6" x14ac:dyDescent="0.3">
      <c r="A21" s="18"/>
      <c r="B21" s="9"/>
      <c r="C21" s="9"/>
      <c r="D21" s="20"/>
      <c r="E21" s="20"/>
      <c r="F21" s="9"/>
      <c r="G21" s="9"/>
      <c r="H21" s="9"/>
      <c r="I21" s="9"/>
    </row>
    <row r="22" spans="1:9" ht="15.6" x14ac:dyDescent="0.3">
      <c r="A22" s="19" t="s">
        <v>43</v>
      </c>
      <c r="B22" s="9"/>
      <c r="C22" s="9"/>
      <c r="D22" s="21" t="s">
        <v>44</v>
      </c>
      <c r="E22" s="20"/>
      <c r="F22" s="9"/>
      <c r="G22" s="9"/>
      <c r="H22" s="9"/>
      <c r="I22" s="9"/>
    </row>
    <row r="23" spans="1:9" ht="15.6" x14ac:dyDescent="0.3">
      <c r="A23" s="18"/>
      <c r="B23" s="9"/>
      <c r="C23" s="9">
        <v>1</v>
      </c>
      <c r="D23" s="20" t="str">
        <f>_xlfn.XLOOKUP(G23,$H$8:$H$16,$B$8:$B$16)</f>
        <v>Income</v>
      </c>
      <c r="E23" s="20"/>
      <c r="F23" s="9"/>
      <c r="G23" s="9">
        <f>SMALL($H$8:$H$16,C23)</f>
        <v>-26.739543999999992</v>
      </c>
      <c r="H23" s="9"/>
      <c r="I23" s="20"/>
    </row>
    <row r="24" spans="1:9" ht="15.6" x14ac:dyDescent="0.3">
      <c r="A24" s="18"/>
      <c r="B24" s="9"/>
      <c r="C24" s="9">
        <v>2</v>
      </c>
      <c r="D24" s="20" t="str">
        <f t="shared" ref="D24:D27" si="1">_xlfn.XLOOKUP(G24,$H$8:$H$16,$B$8:$B$16)</f>
        <v>Gross Contribution</v>
      </c>
      <c r="E24" s="9"/>
      <c r="F24" s="9"/>
      <c r="G24" s="9">
        <f t="shared" ref="G24:G27" si="2">SMALL($H$8:$H$16,C24)</f>
        <v>-14.673586666666669</v>
      </c>
      <c r="H24" s="9"/>
      <c r="I24" s="20"/>
    </row>
    <row r="25" spans="1:9" ht="15.6" x14ac:dyDescent="0.3">
      <c r="A25" s="18"/>
      <c r="B25" s="9"/>
      <c r="C25" s="9">
        <v>3</v>
      </c>
      <c r="D25" s="20" t="str">
        <f t="shared" si="1"/>
        <v>Utilities</v>
      </c>
      <c r="E25" s="9"/>
      <c r="F25" s="9"/>
      <c r="G25" s="9">
        <f t="shared" si="2"/>
        <v>-7.9560000000000697</v>
      </c>
      <c r="H25" s="9"/>
      <c r="I25" s="20"/>
    </row>
    <row r="26" spans="1:9" ht="15.6" x14ac:dyDescent="0.3">
      <c r="A26" s="18"/>
      <c r="B26" s="9"/>
      <c r="C26" s="9">
        <v>4</v>
      </c>
      <c r="D26" s="20" t="str">
        <f t="shared" si="1"/>
        <v>Depreciation</v>
      </c>
      <c r="E26" s="9"/>
      <c r="F26" s="9"/>
      <c r="G26" s="9">
        <f t="shared" si="2"/>
        <v>-6.7675151515151484</v>
      </c>
      <c r="H26" s="9"/>
      <c r="I26" s="20"/>
    </row>
    <row r="27" spans="1:9" ht="15.6" x14ac:dyDescent="0.3">
      <c r="A27" s="18"/>
      <c r="B27" s="9"/>
      <c r="C27" s="9">
        <v>5</v>
      </c>
      <c r="D27" s="20" t="str">
        <f t="shared" si="1"/>
        <v>Rent</v>
      </c>
      <c r="E27" s="9"/>
      <c r="F27" s="9"/>
      <c r="G27" s="9">
        <f t="shared" si="2"/>
        <v>0</v>
      </c>
      <c r="H27" s="9"/>
      <c r="I27" s="20"/>
    </row>
    <row r="28" spans="1:9" ht="15.6" x14ac:dyDescent="0.3">
      <c r="A28" s="18"/>
      <c r="B28" s="9"/>
      <c r="C28" s="9"/>
      <c r="D28" s="20"/>
      <c r="E28" s="9"/>
      <c r="F28" s="9"/>
      <c r="G28" s="20"/>
      <c r="H28" s="9"/>
      <c r="I28" s="20"/>
    </row>
  </sheetData>
  <conditionalFormatting sqref="H8:H16">
    <cfRule type="iconSet" priority="1">
      <iconSet showValue="0">
        <cfvo type="percent" val="0"/>
        <cfvo type="num" val="-10"/>
        <cfvo type="num" val="10"/>
      </iconSet>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DC9C2-443B-421A-B900-ED99E3F2048B}">
  <dimension ref="A5:P35"/>
  <sheetViews>
    <sheetView zoomScale="120" zoomScaleNormal="120" workbookViewId="0">
      <selection activeCell="R29" sqref="R29"/>
    </sheetView>
  </sheetViews>
  <sheetFormatPr defaultRowHeight="14.4" x14ac:dyDescent="0.3"/>
  <cols>
    <col min="1" max="1" width="12.44140625" bestFit="1" customWidth="1"/>
    <col min="16" max="16" width="9.109375" style="25"/>
  </cols>
  <sheetData>
    <row r="5" spans="12:15" x14ac:dyDescent="0.3">
      <c r="L5" s="25"/>
      <c r="O5" s="25" t="s">
        <v>52</v>
      </c>
    </row>
    <row r="6" spans="12:15" x14ac:dyDescent="0.3">
      <c r="L6" s="25"/>
      <c r="O6" s="25"/>
    </row>
    <row r="7" spans="12:15" x14ac:dyDescent="0.3">
      <c r="L7" s="25"/>
      <c r="O7" s="25"/>
    </row>
    <row r="8" spans="12:15" x14ac:dyDescent="0.3">
      <c r="L8" s="25"/>
      <c r="O8" s="25"/>
    </row>
    <row r="9" spans="12:15" x14ac:dyDescent="0.3">
      <c r="L9" s="25"/>
      <c r="O9" s="25"/>
    </row>
    <row r="10" spans="12:15" x14ac:dyDescent="0.3">
      <c r="L10" s="25"/>
      <c r="O10" s="25"/>
    </row>
    <row r="11" spans="12:15" x14ac:dyDescent="0.3">
      <c r="L11" s="25"/>
      <c r="O11" s="25"/>
    </row>
    <row r="12" spans="12:15" x14ac:dyDescent="0.3">
      <c r="L12" s="25"/>
      <c r="O12" s="25"/>
    </row>
    <row r="13" spans="12:15" x14ac:dyDescent="0.3">
      <c r="L13" s="25"/>
      <c r="O13" s="25"/>
    </row>
    <row r="14" spans="12:15" x14ac:dyDescent="0.3">
      <c r="L14" s="25"/>
      <c r="O14" s="25" t="s">
        <v>53</v>
      </c>
    </row>
    <row r="27" spans="2:14" x14ac:dyDescent="0.3">
      <c r="B27" s="1"/>
      <c r="C27" s="3" t="s">
        <v>1</v>
      </c>
      <c r="D27" s="3" t="s">
        <v>2</v>
      </c>
      <c r="E27" s="3" t="s">
        <v>3</v>
      </c>
      <c r="F27" s="3" t="s">
        <v>4</v>
      </c>
      <c r="G27" s="3" t="s">
        <v>5</v>
      </c>
      <c r="H27" s="3" t="s">
        <v>6</v>
      </c>
      <c r="I27" s="3" t="s">
        <v>7</v>
      </c>
      <c r="J27" s="3" t="s">
        <v>8</v>
      </c>
      <c r="K27" s="3" t="s">
        <v>9</v>
      </c>
      <c r="L27" s="3" t="s">
        <v>10</v>
      </c>
      <c r="M27" s="3" t="s">
        <v>11</v>
      </c>
      <c r="N27" s="3" t="s">
        <v>12</v>
      </c>
    </row>
    <row r="28" spans="2:14" x14ac:dyDescent="0.3">
      <c r="B28" s="1" t="s">
        <v>15</v>
      </c>
      <c r="C28" s="4">
        <v>97</v>
      </c>
      <c r="D28" s="4">
        <v>99</v>
      </c>
      <c r="E28" s="4">
        <v>97</v>
      </c>
      <c r="F28" s="4">
        <v>98</v>
      </c>
      <c r="G28" s="4">
        <v>96</v>
      </c>
      <c r="H28" s="4">
        <v>98</v>
      </c>
      <c r="I28" s="4"/>
      <c r="J28" s="4"/>
      <c r="K28" s="4"/>
      <c r="L28" s="4"/>
      <c r="M28" s="4"/>
      <c r="N28" s="4"/>
    </row>
    <row r="29" spans="2:14" x14ac:dyDescent="0.3">
      <c r="B29" s="1" t="s">
        <v>13</v>
      </c>
      <c r="C29" s="4">
        <v>96</v>
      </c>
      <c r="D29" s="4">
        <v>95</v>
      </c>
      <c r="E29" s="4">
        <v>97</v>
      </c>
      <c r="F29" s="4">
        <v>100</v>
      </c>
      <c r="G29" s="4">
        <v>101</v>
      </c>
      <c r="H29" s="4">
        <v>99</v>
      </c>
      <c r="I29" s="4">
        <v>98</v>
      </c>
      <c r="J29" s="4">
        <v>99</v>
      </c>
      <c r="K29" s="4">
        <v>97</v>
      </c>
      <c r="L29" s="4">
        <v>105</v>
      </c>
      <c r="M29" s="4">
        <v>104</v>
      </c>
      <c r="N29" s="4">
        <v>104</v>
      </c>
    </row>
    <row r="30" spans="2:14" x14ac:dyDescent="0.3">
      <c r="B30" s="1" t="s">
        <v>14</v>
      </c>
      <c r="C30" s="4">
        <v>100</v>
      </c>
      <c r="D30" s="4">
        <v>100</v>
      </c>
      <c r="E30" s="4">
        <v>100</v>
      </c>
      <c r="F30" s="4">
        <v>100</v>
      </c>
      <c r="G30" s="4">
        <v>105</v>
      </c>
      <c r="H30" s="4">
        <v>105</v>
      </c>
      <c r="I30" s="4">
        <v>105</v>
      </c>
      <c r="J30" s="4">
        <v>105</v>
      </c>
      <c r="K30" s="4">
        <v>110</v>
      </c>
      <c r="L30" s="4">
        <v>110</v>
      </c>
      <c r="M30" s="4">
        <v>110</v>
      </c>
      <c r="N30" s="4">
        <v>110</v>
      </c>
    </row>
    <row r="33" spans="1:3" x14ac:dyDescent="0.3">
      <c r="A33" s="2" t="s">
        <v>24</v>
      </c>
      <c r="B33" s="1" t="s">
        <v>16</v>
      </c>
      <c r="C33" s="1"/>
    </row>
    <row r="34" spans="1:3" x14ac:dyDescent="0.3">
      <c r="A34" s="5"/>
      <c r="B34" s="1"/>
      <c r="C34" s="1"/>
    </row>
    <row r="35" spans="1:3" x14ac:dyDescent="0.3">
      <c r="A35" s="5"/>
      <c r="B35" s="1" t="s">
        <v>26</v>
      </c>
      <c r="C35" s="1"/>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87E20-49CA-4726-87A2-47B51B93AE29}">
  <dimension ref="C27:J29"/>
  <sheetViews>
    <sheetView topLeftCell="A4" workbookViewId="0">
      <selection activeCell="N21" sqref="N21"/>
    </sheetView>
  </sheetViews>
  <sheetFormatPr defaultRowHeight="14.4" x14ac:dyDescent="0.3"/>
  <cols>
    <col min="3" max="10" width="12.109375" customWidth="1"/>
  </cols>
  <sheetData>
    <row r="27" spans="3:10" x14ac:dyDescent="0.3">
      <c r="C27" s="6" t="s">
        <v>14</v>
      </c>
      <c r="D27" s="6" t="s">
        <v>17</v>
      </c>
      <c r="E27" s="6" t="s">
        <v>28</v>
      </c>
      <c r="F27" s="6" t="s">
        <v>29</v>
      </c>
      <c r="G27" s="6" t="s">
        <v>30</v>
      </c>
      <c r="H27" s="6" t="s">
        <v>31</v>
      </c>
      <c r="I27" s="6" t="s">
        <v>32</v>
      </c>
      <c r="J27" s="6" t="s">
        <v>27</v>
      </c>
    </row>
    <row r="28" spans="3:10" x14ac:dyDescent="0.3">
      <c r="C28" s="7">
        <v>58674</v>
      </c>
      <c r="D28" s="7">
        <v>-31488</v>
      </c>
      <c r="E28" s="7">
        <v>18325</v>
      </c>
      <c r="F28" s="7">
        <v>2486</v>
      </c>
      <c r="G28" s="7">
        <v>957</v>
      </c>
      <c r="H28" s="7">
        <v>-4863</v>
      </c>
      <c r="I28" s="7">
        <v>5778</v>
      </c>
      <c r="J28" s="7">
        <f>SUM(C28:I28)</f>
        <v>49869</v>
      </c>
    </row>
    <row r="29" spans="3:10" x14ac:dyDescent="0.3">
      <c r="C29" s="1"/>
      <c r="D29" s="1"/>
      <c r="E29" s="1"/>
      <c r="F29" s="1"/>
      <c r="G29" s="1"/>
      <c r="H29" s="1"/>
      <c r="I29" s="1"/>
      <c r="J29" s="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11EF8-3FC0-45DA-8114-A22FD211E4C3}">
  <dimension ref="B31:I38"/>
  <sheetViews>
    <sheetView topLeftCell="A11" zoomScale="160" zoomScaleNormal="160" workbookViewId="0">
      <selection activeCell="I19" sqref="I19"/>
    </sheetView>
  </sheetViews>
  <sheetFormatPr defaultRowHeight="14.4" x14ac:dyDescent="0.3"/>
  <cols>
    <col min="6" max="8" width="14" bestFit="1" customWidth="1"/>
    <col min="9" max="9" width="12.5546875" bestFit="1" customWidth="1"/>
  </cols>
  <sheetData>
    <row r="31" spans="2:8" x14ac:dyDescent="0.3">
      <c r="B31" s="5"/>
      <c r="C31" s="1"/>
      <c r="D31" s="1"/>
      <c r="E31" s="1"/>
      <c r="F31" s="1"/>
      <c r="G31" s="1"/>
      <c r="H31" s="1"/>
    </row>
    <row r="32" spans="2:8" x14ac:dyDescent="0.3">
      <c r="B32" s="5"/>
      <c r="C32" s="1"/>
      <c r="D32" s="1"/>
      <c r="E32" s="7"/>
      <c r="F32" s="7"/>
      <c r="G32" s="7"/>
      <c r="H32" s="7"/>
    </row>
    <row r="33" spans="2:9" x14ac:dyDescent="0.3">
      <c r="B33" s="5"/>
      <c r="C33" s="1"/>
      <c r="D33" s="1"/>
      <c r="E33" s="1"/>
      <c r="F33" s="2" t="s">
        <v>18</v>
      </c>
      <c r="G33" s="2" t="s">
        <v>25</v>
      </c>
      <c r="H33" s="2" t="s">
        <v>19</v>
      </c>
    </row>
    <row r="34" spans="2:9" x14ac:dyDescent="0.3">
      <c r="B34" s="5"/>
      <c r="C34" s="1" t="s">
        <v>33</v>
      </c>
      <c r="D34" s="1"/>
      <c r="E34" s="1"/>
      <c r="F34" s="27">
        <v>393000</v>
      </c>
      <c r="G34" s="27">
        <v>393000</v>
      </c>
      <c r="H34" s="27">
        <v>786000</v>
      </c>
    </row>
    <row r="35" spans="2:9" x14ac:dyDescent="0.3">
      <c r="B35" s="5"/>
      <c r="C35" s="1"/>
      <c r="D35" s="1"/>
      <c r="E35" s="1"/>
      <c r="F35" s="1"/>
      <c r="G35" s="1"/>
      <c r="H35" s="1"/>
    </row>
    <row r="36" spans="2:9" x14ac:dyDescent="0.3">
      <c r="B36" s="5"/>
      <c r="C36" s="1"/>
      <c r="D36" s="1"/>
      <c r="E36" s="7"/>
      <c r="F36" s="7"/>
      <c r="G36" s="7"/>
      <c r="H36" s="1"/>
    </row>
    <row r="37" spans="2:9" x14ac:dyDescent="0.3">
      <c r="F37" s="25" t="s">
        <v>20</v>
      </c>
      <c r="G37" s="25" t="s">
        <v>54</v>
      </c>
      <c r="H37" s="25" t="s">
        <v>21</v>
      </c>
      <c r="I37" s="25" t="s">
        <v>22</v>
      </c>
    </row>
    <row r="38" spans="2:9" x14ac:dyDescent="0.3">
      <c r="C38" t="s">
        <v>23</v>
      </c>
      <c r="F38" s="26">
        <v>361511.94706686243</v>
      </c>
      <c r="G38" s="26">
        <v>10000</v>
      </c>
      <c r="H38" s="26">
        <v>414488.05293313757</v>
      </c>
      <c r="I38" s="26">
        <v>786000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Man Acc Build</vt:lpstr>
      <vt:lpstr>Chart Build</vt:lpstr>
      <vt:lpstr>Waterfall Build</vt:lpstr>
      <vt:lpstr>Speedo Build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Tennent</dc:creator>
  <cp:lastModifiedBy>John Tennent</cp:lastModifiedBy>
  <dcterms:created xsi:type="dcterms:W3CDTF">2024-01-13T16:56:50Z</dcterms:created>
  <dcterms:modified xsi:type="dcterms:W3CDTF">2024-02-27T15:42:15Z</dcterms:modified>
</cp:coreProperties>
</file>